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9135"/>
  </bookViews>
  <sheets>
    <sheet name="Detail" sheetId="1" r:id="rId1"/>
    <sheet name="Result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" i="1"/>
  <c r="K37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E31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3" i="1"/>
  <c r="E34" i="1"/>
  <c r="E35" i="1"/>
  <c r="E36" i="1"/>
  <c r="E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D25" i="2"/>
  <c r="C15" i="2"/>
  <c r="C25" i="2" s="1"/>
  <c r="D30" i="2"/>
  <c r="C20" i="2"/>
  <c r="C30" i="2" s="1"/>
  <c r="C17" i="2"/>
  <c r="C27" i="2" s="1"/>
  <c r="C21" i="2"/>
  <c r="C31" i="2" s="1"/>
  <c r="D28" i="2"/>
  <c r="C18" i="2"/>
  <c r="C28" i="2" s="1"/>
  <c r="O3" i="1"/>
  <c r="C16" i="2"/>
  <c r="C26" i="2" s="1"/>
  <c r="C19" i="2"/>
  <c r="C29" i="2" s="1"/>
  <c r="M3" i="1"/>
  <c r="C22" i="2"/>
  <c r="C32" i="2" s="1"/>
  <c r="G37" i="1" l="1"/>
  <c r="B12" i="2" s="1"/>
  <c r="B22" i="2" s="1"/>
  <c r="B32" i="2" s="1"/>
  <c r="E32" i="2" s="1"/>
  <c r="I37" i="1"/>
  <c r="E37" i="1"/>
  <c r="D29" i="2"/>
  <c r="D26" i="2"/>
  <c r="O37" i="1"/>
  <c r="B9" i="2" s="1"/>
  <c r="B18" i="2" s="1"/>
  <c r="B28" i="2" s="1"/>
  <c r="E28" i="2" s="1"/>
  <c r="B10" i="2"/>
  <c r="B21" i="2" s="1"/>
  <c r="D21" i="2" s="1"/>
  <c r="D31" i="2"/>
  <c r="B6" i="2"/>
  <c r="B16" i="2" s="1"/>
  <c r="D16" i="2" s="1"/>
  <c r="D32" i="2"/>
  <c r="D27" i="2"/>
  <c r="B5" i="2"/>
  <c r="B15" i="2" s="1"/>
  <c r="D15" i="2" s="1"/>
  <c r="M37" i="1"/>
  <c r="B8" i="2" s="1"/>
  <c r="B19" i="2" s="1"/>
  <c r="B29" i="2" s="1"/>
  <c r="E29" i="2" s="1"/>
  <c r="B7" i="2"/>
  <c r="B17" i="2" s="1"/>
  <c r="D17" i="2" s="1"/>
  <c r="B11" i="2"/>
  <c r="B20" i="2" s="1"/>
  <c r="B30" i="2" s="1"/>
  <c r="E30" i="2" s="1"/>
  <c r="B31" i="2"/>
  <c r="B25" i="2"/>
  <c r="E25" i="2" s="1"/>
  <c r="D18" i="2" l="1"/>
  <c r="E31" i="2"/>
  <c r="B26" i="2"/>
  <c r="E26" i="2" s="1"/>
  <c r="B27" i="2"/>
  <c r="E27" i="2" s="1"/>
  <c r="D22" i="2"/>
  <c r="D20" i="2"/>
  <c r="D19" i="2"/>
</calcChain>
</file>

<file path=xl/sharedStrings.xml><?xml version="1.0" encoding="utf-8"?>
<sst xmlns="http://schemas.openxmlformats.org/spreadsheetml/2006/main" count="96" uniqueCount="38">
  <si>
    <t>Unit</t>
  </si>
  <si>
    <t>Est Q.</t>
  </si>
  <si>
    <t>Unit Price</t>
  </si>
  <si>
    <t>Extended</t>
  </si>
  <si>
    <t>Item No.</t>
  </si>
  <si>
    <t>LS</t>
  </si>
  <si>
    <t xml:space="preserve">Base </t>
  </si>
  <si>
    <t>CY</t>
  </si>
  <si>
    <t>SY</t>
  </si>
  <si>
    <t>EA</t>
  </si>
  <si>
    <t>Alternate 2</t>
  </si>
  <si>
    <t>Total</t>
  </si>
  <si>
    <t>Albanese D&amp;S</t>
  </si>
  <si>
    <t>DeFelice</t>
  </si>
  <si>
    <t>Aqua Line</t>
  </si>
  <si>
    <t>McCourt</t>
  </si>
  <si>
    <t>N. Granese</t>
  </si>
  <si>
    <t>Alternate 1</t>
  </si>
  <si>
    <t>P. Gioioso</t>
  </si>
  <si>
    <t>R-11</t>
  </si>
  <si>
    <t>Bid Results</t>
  </si>
  <si>
    <t>Bidder</t>
  </si>
  <si>
    <t>Base</t>
  </si>
  <si>
    <t>Albanese Bros.</t>
  </si>
  <si>
    <t>D'Allessandro</t>
  </si>
  <si>
    <t>TON</t>
  </si>
  <si>
    <t>GAL</t>
  </si>
  <si>
    <t>FT</t>
  </si>
  <si>
    <t>DAY</t>
  </si>
  <si>
    <t>SF</t>
  </si>
  <si>
    <t>U.S. Pavement</t>
  </si>
  <si>
    <t>Empire</t>
  </si>
  <si>
    <t>Nocella</t>
  </si>
  <si>
    <t>Cassidy Corp</t>
  </si>
  <si>
    <t>Sunshine Paving</t>
  </si>
  <si>
    <t>Spencer</t>
  </si>
  <si>
    <t>Highlighted number represents a minimal mathmatical error that does not affect the outcome of remaining as the lowest bid.</t>
  </si>
  <si>
    <t>Highlighted number represents a minimal mathmatical error that does not affect the outcome of the bid position.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</si>
</sst>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b/>
      <sz val="10"/>
      <color indexed="8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2" fillId="2" borderId="1" xfId="1" applyFont="1" applyFill="1" applyBorder="1"/>
    <xf numFmtId="44" fontId="2" fillId="3" borderId="1" xfId="1" applyFont="1" applyFill="1" applyBorder="1"/>
    <xf numFmtId="44" fontId="2" fillId="4" borderId="1" xfId="1" applyFont="1" applyFill="1" applyBorder="1"/>
    <xf numFmtId="44" fontId="2" fillId="5" borderId="1" xfId="1" applyFont="1" applyFill="1" applyBorder="1"/>
    <xf numFmtId="44" fontId="2" fillId="6" borderId="1" xfId="1" applyFont="1" applyFill="1" applyBorder="1"/>
    <xf numFmtId="44" fontId="2" fillId="7" borderId="1" xfId="1" applyFont="1" applyFill="1" applyBorder="1"/>
    <xf numFmtId="44" fontId="3" fillId="2" borderId="1" xfId="1" applyFont="1" applyFill="1" applyBorder="1"/>
    <xf numFmtId="44" fontId="3" fillId="3" borderId="1" xfId="1" applyFont="1" applyFill="1" applyBorder="1"/>
    <xf numFmtId="44" fontId="3" fillId="4" borderId="1" xfId="1" applyFont="1" applyFill="1" applyBorder="1"/>
    <xf numFmtId="44" fontId="3" fillId="5" borderId="1" xfId="1" applyFont="1" applyFill="1" applyBorder="1"/>
    <xf numFmtId="44" fontId="3" fillId="6" borderId="1" xfId="1" applyFont="1" applyFill="1" applyBorder="1"/>
    <xf numFmtId="44" fontId="3" fillId="7" borderId="1" xfId="1" applyFont="1" applyFill="1" applyBorder="1"/>
    <xf numFmtId="44" fontId="3" fillId="0" borderId="0" xfId="1" applyFont="1"/>
    <xf numFmtId="0" fontId="4" fillId="0" borderId="1" xfId="0" applyFont="1" applyBorder="1" applyAlignment="1">
      <alignment horizontal="center"/>
    </xf>
    <xf numFmtId="44" fontId="4" fillId="2" borderId="1" xfId="1" applyFont="1" applyFill="1" applyBorder="1" applyAlignment="1">
      <alignment horizontal="left"/>
    </xf>
    <xf numFmtId="44" fontId="4" fillId="4" borderId="1" xfId="1" applyFont="1" applyFill="1" applyBorder="1" applyAlignment="1">
      <alignment horizontal="left"/>
    </xf>
    <xf numFmtId="44" fontId="4" fillId="6" borderId="1" xfId="1" applyFont="1" applyFill="1" applyBorder="1" applyAlignment="1">
      <alignment horizontal="left"/>
    </xf>
    <xf numFmtId="44" fontId="4" fillId="7" borderId="1" xfId="1" applyFont="1" applyFill="1" applyBorder="1" applyAlignment="1">
      <alignment horizontal="left"/>
    </xf>
    <xf numFmtId="0" fontId="2" fillId="0" borderId="0" xfId="0" applyFont="1"/>
    <xf numFmtId="44" fontId="3" fillId="0" borderId="1" xfId="0" applyNumberFormat="1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44" fontId="3" fillId="0" borderId="1" xfId="1" applyFont="1" applyFill="1" applyBorder="1"/>
    <xf numFmtId="0" fontId="3" fillId="0" borderId="1" xfId="0" applyFont="1" applyBorder="1"/>
    <xf numFmtId="44" fontId="3" fillId="0" borderId="1" xfId="0" applyNumberFormat="1" applyFont="1" applyBorder="1"/>
    <xf numFmtId="0" fontId="2" fillId="0" borderId="1" xfId="0" applyFont="1" applyBorder="1"/>
    <xf numFmtId="44" fontId="3" fillId="8" borderId="1" xfId="1" applyFont="1" applyFill="1" applyBorder="1"/>
    <xf numFmtId="44" fontId="3" fillId="9" borderId="1" xfId="1" applyFont="1" applyFill="1" applyBorder="1"/>
    <xf numFmtId="44" fontId="3" fillId="0" borderId="0" xfId="1" applyFont="1" applyFill="1"/>
    <xf numFmtId="44" fontId="3" fillId="0" borderId="1" xfId="1" applyFont="1" applyBorder="1"/>
    <xf numFmtId="44" fontId="2" fillId="4" borderId="2" xfId="1" applyFont="1" applyFill="1" applyBorder="1"/>
    <xf numFmtId="44" fontId="2" fillId="2" borderId="3" xfId="1" applyFont="1" applyFill="1" applyBorder="1"/>
    <xf numFmtId="44" fontId="4" fillId="4" borderId="4" xfId="1" applyFont="1" applyFill="1" applyBorder="1" applyAlignment="1">
      <alignment horizontal="left"/>
    </xf>
    <xf numFmtId="44" fontId="2" fillId="6" borderId="2" xfId="1" applyFont="1" applyFill="1" applyBorder="1"/>
    <xf numFmtId="44" fontId="4" fillId="3" borderId="4" xfId="1" applyFont="1" applyFill="1" applyBorder="1" applyAlignment="1">
      <alignment horizontal="left"/>
    </xf>
    <xf numFmtId="44" fontId="4" fillId="5" borderId="4" xfId="1" applyFont="1" applyFill="1" applyBorder="1" applyAlignment="1">
      <alignment horizontal="left"/>
    </xf>
    <xf numFmtId="44" fontId="2" fillId="3" borderId="5" xfId="1" applyFont="1" applyFill="1" applyBorder="1"/>
    <xf numFmtId="44" fontId="2" fillId="3" borderId="6" xfId="1" applyFont="1" applyFill="1" applyBorder="1"/>
    <xf numFmtId="44" fontId="2" fillId="5" borderId="6" xfId="1" applyFont="1" applyFill="1" applyBorder="1"/>
    <xf numFmtId="44" fontId="2" fillId="5" borderId="7" xfId="1" applyFont="1" applyFill="1" applyBorder="1"/>
    <xf numFmtId="44" fontId="2" fillId="4" borderId="7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workbookViewId="0">
      <selection activeCell="L42" sqref="L42"/>
    </sheetView>
  </sheetViews>
  <sheetFormatPr defaultRowHeight="15" x14ac:dyDescent="0.25"/>
  <cols>
    <col min="1" max="3" width="9.140625" style="4"/>
    <col min="4" max="4" width="11" style="17" bestFit="1" customWidth="1"/>
    <col min="5" max="5" width="14.42578125" style="17" customWidth="1"/>
    <col min="6" max="6" width="12" style="17" bestFit="1" customWidth="1"/>
    <col min="7" max="7" width="14.5703125" style="17" customWidth="1"/>
    <col min="8" max="8" width="12" style="17" bestFit="1" customWidth="1"/>
    <col min="9" max="9" width="14.42578125" style="17" customWidth="1"/>
    <col min="10" max="10" width="12" style="17" bestFit="1" customWidth="1"/>
    <col min="11" max="11" width="14.140625" style="17" customWidth="1"/>
    <col min="12" max="12" width="12" style="17" bestFit="1" customWidth="1"/>
    <col min="13" max="13" width="14.7109375" style="17" customWidth="1"/>
    <col min="14" max="14" width="14.5703125" style="17" bestFit="1" customWidth="1"/>
    <col min="15" max="15" width="14.42578125" style="17" customWidth="1"/>
    <col min="16" max="16" width="12" style="17" bestFit="1" customWidth="1"/>
    <col min="17" max="17" width="15.5703125" style="17" customWidth="1"/>
    <col min="18" max="18" width="12" style="17" bestFit="1" customWidth="1"/>
    <col min="19" max="19" width="14.7109375" style="17" customWidth="1"/>
    <col min="20" max="16384" width="9.140625" style="2"/>
  </cols>
  <sheetData>
    <row r="1" spans="1:19" x14ac:dyDescent="0.25">
      <c r="A1" s="1" t="s">
        <v>6</v>
      </c>
      <c r="B1" s="1"/>
      <c r="C1" s="1"/>
      <c r="D1" s="35" t="s">
        <v>31</v>
      </c>
      <c r="E1" s="45"/>
      <c r="F1" s="36" t="s">
        <v>30</v>
      </c>
      <c r="G1" s="5"/>
      <c r="H1" s="10" t="s">
        <v>34</v>
      </c>
      <c r="I1" s="10"/>
      <c r="J1" s="9" t="s">
        <v>33</v>
      </c>
      <c r="K1" s="38"/>
      <c r="L1" s="42" t="s">
        <v>35</v>
      </c>
      <c r="M1" s="41"/>
      <c r="N1" s="43" t="s">
        <v>32</v>
      </c>
      <c r="O1" s="44"/>
      <c r="P1" s="2"/>
      <c r="Q1" s="2"/>
      <c r="R1" s="2"/>
      <c r="S1" s="2"/>
    </row>
    <row r="2" spans="1:19" x14ac:dyDescent="0.25">
      <c r="A2" s="18" t="s">
        <v>4</v>
      </c>
      <c r="B2" s="18" t="s">
        <v>0</v>
      </c>
      <c r="C2" s="18" t="s">
        <v>1</v>
      </c>
      <c r="D2" s="20" t="s">
        <v>2</v>
      </c>
      <c r="E2" s="37" t="s">
        <v>3</v>
      </c>
      <c r="F2" s="19" t="s">
        <v>2</v>
      </c>
      <c r="G2" s="19" t="s">
        <v>3</v>
      </c>
      <c r="H2" s="22" t="s">
        <v>2</v>
      </c>
      <c r="I2" s="22" t="s">
        <v>3</v>
      </c>
      <c r="J2" s="21" t="s">
        <v>2</v>
      </c>
      <c r="K2" s="21" t="s">
        <v>3</v>
      </c>
      <c r="L2" s="39" t="s">
        <v>2</v>
      </c>
      <c r="M2" s="39" t="s">
        <v>3</v>
      </c>
      <c r="N2" s="40" t="s">
        <v>2</v>
      </c>
      <c r="O2" s="40" t="s">
        <v>3</v>
      </c>
      <c r="P2" s="2"/>
      <c r="Q2" s="2"/>
      <c r="R2" s="2"/>
      <c r="S2" s="2"/>
    </row>
    <row r="3" spans="1:19" x14ac:dyDescent="0.25">
      <c r="A3" s="3">
        <v>101.01</v>
      </c>
      <c r="B3" s="3" t="s">
        <v>5</v>
      </c>
      <c r="C3" s="3">
        <v>1</v>
      </c>
      <c r="D3" s="13">
        <v>11530</v>
      </c>
      <c r="E3" s="13">
        <f>D3*C3</f>
        <v>11530</v>
      </c>
      <c r="F3" s="11">
        <v>17500</v>
      </c>
      <c r="G3" s="11">
        <f t="shared" ref="G3:G36" si="0">C3*F3</f>
        <v>17500</v>
      </c>
      <c r="H3" s="16">
        <v>41790</v>
      </c>
      <c r="I3" s="16">
        <f>H3*C3</f>
        <v>41790</v>
      </c>
      <c r="J3" s="15">
        <v>20500</v>
      </c>
      <c r="K3" s="15">
        <f>J3*C3</f>
        <v>20500</v>
      </c>
      <c r="L3" s="12">
        <v>5009.72</v>
      </c>
      <c r="M3" s="12">
        <f t="shared" ref="M3:M36" si="1">L3*C3</f>
        <v>5009.72</v>
      </c>
      <c r="N3" s="14">
        <v>20000</v>
      </c>
      <c r="O3" s="14">
        <f t="shared" ref="O3:O36" si="2">N3*C3</f>
        <v>20000</v>
      </c>
      <c r="P3" s="2"/>
      <c r="Q3" s="2"/>
      <c r="R3" s="2"/>
      <c r="S3" s="2"/>
    </row>
    <row r="4" spans="1:19" x14ac:dyDescent="0.25">
      <c r="A4" s="3">
        <v>102.51</v>
      </c>
      <c r="B4" s="3" t="s">
        <v>9</v>
      </c>
      <c r="C4" s="3">
        <v>2</v>
      </c>
      <c r="D4" s="13">
        <v>10</v>
      </c>
      <c r="E4" s="13">
        <f t="shared" ref="E4:E36" si="3">D4*C4</f>
        <v>20</v>
      </c>
      <c r="F4" s="11">
        <v>50</v>
      </c>
      <c r="G4" s="11">
        <f t="shared" si="0"/>
        <v>100</v>
      </c>
      <c r="H4" s="16">
        <v>100</v>
      </c>
      <c r="I4" s="16">
        <f t="shared" ref="I4:I36" si="4">H4*C4</f>
        <v>200</v>
      </c>
      <c r="J4" s="15">
        <v>100</v>
      </c>
      <c r="K4" s="15">
        <f t="shared" ref="K4:K36" si="5">J4*C4</f>
        <v>200</v>
      </c>
      <c r="L4" s="12">
        <v>101.23</v>
      </c>
      <c r="M4" s="12">
        <f t="shared" si="1"/>
        <v>202.46</v>
      </c>
      <c r="N4" s="14">
        <v>125</v>
      </c>
      <c r="O4" s="14">
        <f t="shared" si="2"/>
        <v>250</v>
      </c>
      <c r="P4" s="2"/>
      <c r="Q4" s="2"/>
      <c r="R4" s="2"/>
      <c r="S4" s="2"/>
    </row>
    <row r="5" spans="1:19" x14ac:dyDescent="0.25">
      <c r="A5" s="3">
        <v>103</v>
      </c>
      <c r="B5" s="3" t="s">
        <v>9</v>
      </c>
      <c r="C5" s="3">
        <v>7</v>
      </c>
      <c r="D5" s="13">
        <v>100</v>
      </c>
      <c r="E5" s="13">
        <f t="shared" si="3"/>
        <v>700</v>
      </c>
      <c r="F5" s="11">
        <v>100</v>
      </c>
      <c r="G5" s="11">
        <f t="shared" si="0"/>
        <v>700</v>
      </c>
      <c r="H5" s="16">
        <v>100</v>
      </c>
      <c r="I5" s="16">
        <f t="shared" si="4"/>
        <v>700</v>
      </c>
      <c r="J5" s="15">
        <v>160</v>
      </c>
      <c r="K5" s="15">
        <f t="shared" si="5"/>
        <v>1120</v>
      </c>
      <c r="L5" s="12">
        <v>97.27</v>
      </c>
      <c r="M5" s="12">
        <f t="shared" si="1"/>
        <v>680.89</v>
      </c>
      <c r="N5" s="14">
        <v>1000</v>
      </c>
      <c r="O5" s="14">
        <f t="shared" si="2"/>
        <v>7000</v>
      </c>
      <c r="P5" s="2"/>
      <c r="Q5" s="2"/>
      <c r="R5" s="2"/>
      <c r="S5" s="2"/>
    </row>
    <row r="6" spans="1:19" x14ac:dyDescent="0.25">
      <c r="A6" s="3">
        <v>120.1</v>
      </c>
      <c r="B6" s="3" t="s">
        <v>7</v>
      </c>
      <c r="C6" s="3">
        <v>475</v>
      </c>
      <c r="D6" s="13">
        <v>10</v>
      </c>
      <c r="E6" s="13">
        <f t="shared" si="3"/>
        <v>4750</v>
      </c>
      <c r="F6" s="11">
        <v>35</v>
      </c>
      <c r="G6" s="11">
        <f t="shared" si="0"/>
        <v>16625</v>
      </c>
      <c r="H6" s="16">
        <v>0.01</v>
      </c>
      <c r="I6" s="16">
        <f t="shared" si="4"/>
        <v>4.75</v>
      </c>
      <c r="J6" s="15">
        <v>7</v>
      </c>
      <c r="K6" s="15">
        <f t="shared" si="5"/>
        <v>3325</v>
      </c>
      <c r="L6" s="12">
        <v>11.88</v>
      </c>
      <c r="M6" s="12">
        <f t="shared" si="1"/>
        <v>5643</v>
      </c>
      <c r="N6" s="14">
        <v>35</v>
      </c>
      <c r="O6" s="14">
        <f t="shared" si="2"/>
        <v>16625</v>
      </c>
      <c r="P6" s="2"/>
      <c r="Q6" s="2"/>
      <c r="R6" s="2"/>
      <c r="S6" s="2"/>
    </row>
    <row r="7" spans="1:19" x14ac:dyDescent="0.25">
      <c r="A7" s="3">
        <v>151</v>
      </c>
      <c r="B7" s="3" t="s">
        <v>7</v>
      </c>
      <c r="C7" s="3">
        <v>200</v>
      </c>
      <c r="D7" s="13">
        <v>20</v>
      </c>
      <c r="E7" s="13">
        <f t="shared" si="3"/>
        <v>4000</v>
      </c>
      <c r="F7" s="11">
        <v>40</v>
      </c>
      <c r="G7" s="11">
        <f t="shared" si="0"/>
        <v>8000</v>
      </c>
      <c r="H7" s="16">
        <v>0.01</v>
      </c>
      <c r="I7" s="16">
        <f t="shared" si="4"/>
        <v>2</v>
      </c>
      <c r="J7" s="15">
        <v>15</v>
      </c>
      <c r="K7" s="15">
        <f t="shared" si="5"/>
        <v>3000</v>
      </c>
      <c r="L7" s="12">
        <v>6.95</v>
      </c>
      <c r="M7" s="12">
        <f t="shared" si="1"/>
        <v>1390</v>
      </c>
      <c r="N7" s="14">
        <v>25</v>
      </c>
      <c r="O7" s="14">
        <f t="shared" si="2"/>
        <v>5000</v>
      </c>
      <c r="P7" s="2"/>
      <c r="Q7" s="2"/>
      <c r="R7" s="2"/>
      <c r="S7" s="2"/>
    </row>
    <row r="8" spans="1:19" x14ac:dyDescent="0.25">
      <c r="A8" s="3">
        <v>170</v>
      </c>
      <c r="B8" s="3" t="s">
        <v>8</v>
      </c>
      <c r="C8" s="3">
        <v>1000</v>
      </c>
      <c r="D8" s="13">
        <v>1</v>
      </c>
      <c r="E8" s="13">
        <f t="shared" si="3"/>
        <v>1000</v>
      </c>
      <c r="F8" s="11">
        <v>2.5</v>
      </c>
      <c r="G8" s="11">
        <f t="shared" si="0"/>
        <v>2500</v>
      </c>
      <c r="H8" s="16">
        <v>0.01</v>
      </c>
      <c r="I8" s="16">
        <f t="shared" si="4"/>
        <v>10</v>
      </c>
      <c r="J8" s="15">
        <v>3.75</v>
      </c>
      <c r="K8" s="15">
        <f t="shared" si="5"/>
        <v>3750</v>
      </c>
      <c r="L8" s="12">
        <v>1.24</v>
      </c>
      <c r="M8" s="12">
        <f t="shared" si="1"/>
        <v>1240</v>
      </c>
      <c r="N8" s="14">
        <v>5</v>
      </c>
      <c r="O8" s="14">
        <f t="shared" si="2"/>
        <v>5000</v>
      </c>
      <c r="P8" s="2"/>
      <c r="Q8" s="2"/>
      <c r="R8" s="2"/>
      <c r="S8" s="2"/>
    </row>
    <row r="9" spans="1:19" x14ac:dyDescent="0.25">
      <c r="A9" s="3">
        <v>402.1</v>
      </c>
      <c r="B9" s="3" t="s">
        <v>25</v>
      </c>
      <c r="C9" s="3">
        <v>40</v>
      </c>
      <c r="D9" s="13">
        <v>30</v>
      </c>
      <c r="E9" s="13">
        <f t="shared" si="3"/>
        <v>1200</v>
      </c>
      <c r="F9" s="11">
        <v>40</v>
      </c>
      <c r="G9" s="11">
        <f t="shared" si="0"/>
        <v>1600</v>
      </c>
      <c r="H9" s="16">
        <v>0.01</v>
      </c>
      <c r="I9" s="16">
        <f t="shared" si="4"/>
        <v>0.4</v>
      </c>
      <c r="J9" s="15">
        <v>20</v>
      </c>
      <c r="K9" s="15">
        <f t="shared" si="5"/>
        <v>800</v>
      </c>
      <c r="L9" s="12">
        <v>108.83</v>
      </c>
      <c r="M9" s="12">
        <f t="shared" si="1"/>
        <v>4353.2</v>
      </c>
      <c r="N9" s="14">
        <v>1</v>
      </c>
      <c r="O9" s="14">
        <f t="shared" si="2"/>
        <v>40</v>
      </c>
      <c r="P9" s="2"/>
      <c r="Q9" s="2"/>
      <c r="R9" s="2"/>
      <c r="S9" s="2"/>
    </row>
    <row r="10" spans="1:19" x14ac:dyDescent="0.25">
      <c r="A10" s="3">
        <v>460</v>
      </c>
      <c r="B10" s="3" t="s">
        <v>25</v>
      </c>
      <c r="C10" s="3">
        <v>60</v>
      </c>
      <c r="D10" s="13">
        <v>200</v>
      </c>
      <c r="E10" s="13">
        <f t="shared" si="3"/>
        <v>12000</v>
      </c>
      <c r="F10" s="11">
        <v>95</v>
      </c>
      <c r="G10" s="11">
        <f t="shared" si="0"/>
        <v>5700</v>
      </c>
      <c r="H10" s="16">
        <v>125</v>
      </c>
      <c r="I10" s="16">
        <f t="shared" si="4"/>
        <v>7500</v>
      </c>
      <c r="J10" s="15">
        <v>200</v>
      </c>
      <c r="K10" s="15">
        <f t="shared" si="5"/>
        <v>12000</v>
      </c>
      <c r="L10" s="12">
        <v>170.63</v>
      </c>
      <c r="M10" s="12">
        <f t="shared" si="1"/>
        <v>10237.799999999999</v>
      </c>
      <c r="N10" s="14">
        <v>225</v>
      </c>
      <c r="O10" s="14">
        <f t="shared" si="2"/>
        <v>13500</v>
      </c>
      <c r="P10" s="2"/>
      <c r="Q10" s="2"/>
      <c r="R10" s="2"/>
      <c r="S10" s="2"/>
    </row>
    <row r="11" spans="1:19" x14ac:dyDescent="0.25">
      <c r="A11" s="3">
        <v>464</v>
      </c>
      <c r="B11" s="3" t="s">
        <v>26</v>
      </c>
      <c r="C11" s="3">
        <v>25</v>
      </c>
      <c r="D11" s="13">
        <v>10</v>
      </c>
      <c r="E11" s="13">
        <f t="shared" si="3"/>
        <v>250</v>
      </c>
      <c r="F11" s="11">
        <v>6.5</v>
      </c>
      <c r="G11" s="11">
        <f t="shared" si="0"/>
        <v>162.5</v>
      </c>
      <c r="H11" s="16">
        <v>0.01</v>
      </c>
      <c r="I11" s="16">
        <f t="shared" si="4"/>
        <v>0.25</v>
      </c>
      <c r="J11" s="15">
        <v>6</v>
      </c>
      <c r="K11" s="15">
        <f t="shared" si="5"/>
        <v>150</v>
      </c>
      <c r="L11" s="12">
        <v>31.59</v>
      </c>
      <c r="M11" s="12">
        <f t="shared" si="1"/>
        <v>789.75</v>
      </c>
      <c r="N11" s="14">
        <v>0.01</v>
      </c>
      <c r="O11" s="14">
        <f t="shared" si="2"/>
        <v>0.25</v>
      </c>
      <c r="P11" s="2"/>
      <c r="Q11" s="2"/>
      <c r="R11" s="2"/>
      <c r="S11" s="2"/>
    </row>
    <row r="12" spans="1:19" x14ac:dyDescent="0.25">
      <c r="A12" s="3">
        <v>464.5</v>
      </c>
      <c r="B12" s="3" t="s">
        <v>27</v>
      </c>
      <c r="C12" s="3">
        <v>490</v>
      </c>
      <c r="D12" s="13">
        <v>2</v>
      </c>
      <c r="E12" s="13">
        <f t="shared" si="3"/>
        <v>980</v>
      </c>
      <c r="F12" s="11">
        <v>0.65</v>
      </c>
      <c r="G12" s="11">
        <f t="shared" si="0"/>
        <v>318.5</v>
      </c>
      <c r="H12" s="16">
        <v>0.01</v>
      </c>
      <c r="I12" s="16">
        <f t="shared" si="4"/>
        <v>4.9000000000000004</v>
      </c>
      <c r="J12" s="15">
        <v>2.1</v>
      </c>
      <c r="K12" s="15">
        <f t="shared" si="5"/>
        <v>1029</v>
      </c>
      <c r="L12" s="12">
        <v>1.25</v>
      </c>
      <c r="M12" s="12">
        <f t="shared" si="1"/>
        <v>612.5</v>
      </c>
      <c r="N12" s="14">
        <v>0.25</v>
      </c>
      <c r="O12" s="14">
        <f t="shared" si="2"/>
        <v>122.5</v>
      </c>
      <c r="P12" s="2"/>
      <c r="Q12" s="2"/>
      <c r="R12" s="2"/>
      <c r="S12" s="2"/>
    </row>
    <row r="13" spans="1:19" x14ac:dyDescent="0.25">
      <c r="A13" s="3">
        <v>472</v>
      </c>
      <c r="B13" s="3" t="s">
        <v>25</v>
      </c>
      <c r="C13" s="3">
        <v>5</v>
      </c>
      <c r="D13" s="13">
        <v>350</v>
      </c>
      <c r="E13" s="13">
        <f t="shared" si="3"/>
        <v>1750</v>
      </c>
      <c r="F13" s="11">
        <v>145</v>
      </c>
      <c r="G13" s="11">
        <f t="shared" si="0"/>
        <v>725</v>
      </c>
      <c r="H13" s="16">
        <v>125</v>
      </c>
      <c r="I13" s="16">
        <f t="shared" si="4"/>
        <v>625</v>
      </c>
      <c r="J13" s="15">
        <v>200</v>
      </c>
      <c r="K13" s="15">
        <f t="shared" si="5"/>
        <v>1000</v>
      </c>
      <c r="L13" s="12">
        <v>309.12</v>
      </c>
      <c r="M13" s="12">
        <f t="shared" si="1"/>
        <v>1545.6</v>
      </c>
      <c r="N13" s="14">
        <v>250</v>
      </c>
      <c r="O13" s="14">
        <f t="shared" si="2"/>
        <v>1250</v>
      </c>
      <c r="P13" s="2"/>
      <c r="Q13" s="2"/>
      <c r="R13" s="2"/>
      <c r="S13" s="2"/>
    </row>
    <row r="14" spans="1:19" x14ac:dyDescent="0.25">
      <c r="A14" s="3">
        <v>509</v>
      </c>
      <c r="B14" s="3" t="s">
        <v>27</v>
      </c>
      <c r="C14" s="3">
        <v>20</v>
      </c>
      <c r="D14" s="13">
        <v>30</v>
      </c>
      <c r="E14" s="13">
        <f t="shared" si="3"/>
        <v>600</v>
      </c>
      <c r="F14" s="11">
        <v>45</v>
      </c>
      <c r="G14" s="11">
        <f t="shared" si="0"/>
        <v>900</v>
      </c>
      <c r="H14" s="16">
        <v>150</v>
      </c>
      <c r="I14" s="16">
        <f t="shared" si="4"/>
        <v>3000</v>
      </c>
      <c r="J14" s="15">
        <v>160</v>
      </c>
      <c r="K14" s="15">
        <f t="shared" si="5"/>
        <v>3200</v>
      </c>
      <c r="L14" s="12">
        <v>91.79</v>
      </c>
      <c r="M14" s="12">
        <f t="shared" si="1"/>
        <v>1835.8000000000002</v>
      </c>
      <c r="N14" s="14">
        <v>40</v>
      </c>
      <c r="O14" s="14">
        <f t="shared" si="2"/>
        <v>800</v>
      </c>
      <c r="P14" s="2"/>
      <c r="Q14" s="2"/>
      <c r="R14" s="2"/>
      <c r="S14" s="2"/>
    </row>
    <row r="15" spans="1:19" x14ac:dyDescent="0.25">
      <c r="A15" s="3">
        <v>570.20000000000005</v>
      </c>
      <c r="B15" s="3" t="s">
        <v>27</v>
      </c>
      <c r="C15" s="3">
        <v>270</v>
      </c>
      <c r="D15" s="13">
        <v>5</v>
      </c>
      <c r="E15" s="13">
        <f t="shared" si="3"/>
        <v>1350</v>
      </c>
      <c r="F15" s="11">
        <v>14</v>
      </c>
      <c r="G15" s="11">
        <f t="shared" si="0"/>
        <v>3780</v>
      </c>
      <c r="H15" s="16">
        <v>5</v>
      </c>
      <c r="I15" s="16">
        <f t="shared" si="4"/>
        <v>1350</v>
      </c>
      <c r="J15" s="15">
        <v>19</v>
      </c>
      <c r="K15" s="15">
        <f t="shared" si="5"/>
        <v>5130</v>
      </c>
      <c r="L15" s="12">
        <v>66.62</v>
      </c>
      <c r="M15" s="12">
        <f t="shared" si="1"/>
        <v>17987.400000000001</v>
      </c>
      <c r="N15" s="14">
        <v>4</v>
      </c>
      <c r="O15" s="14">
        <f t="shared" si="2"/>
        <v>1080</v>
      </c>
      <c r="P15" s="2"/>
      <c r="Q15" s="2"/>
      <c r="R15" s="2"/>
      <c r="S15" s="2"/>
    </row>
    <row r="16" spans="1:19" x14ac:dyDescent="0.25">
      <c r="A16" s="3">
        <v>582</v>
      </c>
      <c r="B16" s="3" t="s">
        <v>9</v>
      </c>
      <c r="C16" s="3">
        <v>2</v>
      </c>
      <c r="D16" s="13">
        <v>500</v>
      </c>
      <c r="E16" s="13">
        <f t="shared" si="3"/>
        <v>1000</v>
      </c>
      <c r="F16" s="11">
        <v>100</v>
      </c>
      <c r="G16" s="11">
        <f t="shared" si="0"/>
        <v>200</v>
      </c>
      <c r="H16" s="16">
        <v>500</v>
      </c>
      <c r="I16" s="16">
        <f t="shared" si="4"/>
        <v>1000</v>
      </c>
      <c r="J16" s="15">
        <v>200</v>
      </c>
      <c r="K16" s="15">
        <f t="shared" si="5"/>
        <v>400</v>
      </c>
      <c r="L16" s="12">
        <v>519.1</v>
      </c>
      <c r="M16" s="12">
        <f t="shared" si="1"/>
        <v>1038.2</v>
      </c>
      <c r="N16" s="14">
        <v>200</v>
      </c>
      <c r="O16" s="14">
        <f t="shared" si="2"/>
        <v>400</v>
      </c>
      <c r="P16" s="2"/>
      <c r="Q16" s="2"/>
      <c r="R16" s="2"/>
      <c r="S16" s="2"/>
    </row>
    <row r="17" spans="1:19" x14ac:dyDescent="0.25">
      <c r="A17" s="3">
        <v>697.1</v>
      </c>
      <c r="B17" s="3" t="s">
        <v>9</v>
      </c>
      <c r="C17" s="3">
        <v>1</v>
      </c>
      <c r="D17" s="13">
        <v>25</v>
      </c>
      <c r="E17" s="13">
        <f t="shared" si="3"/>
        <v>25</v>
      </c>
      <c r="F17" s="11">
        <v>50</v>
      </c>
      <c r="G17" s="11">
        <f t="shared" si="0"/>
        <v>50</v>
      </c>
      <c r="H17" s="16">
        <v>50</v>
      </c>
      <c r="I17" s="16">
        <f t="shared" si="4"/>
        <v>50</v>
      </c>
      <c r="J17" s="15">
        <v>100</v>
      </c>
      <c r="K17" s="15">
        <f t="shared" si="5"/>
        <v>100</v>
      </c>
      <c r="L17" s="12">
        <v>236.23</v>
      </c>
      <c r="M17" s="12">
        <f t="shared" si="1"/>
        <v>236.23</v>
      </c>
      <c r="N17" s="14">
        <v>175</v>
      </c>
      <c r="O17" s="14">
        <f t="shared" si="2"/>
        <v>175</v>
      </c>
      <c r="P17" s="2"/>
      <c r="Q17" s="2"/>
      <c r="R17" s="2"/>
      <c r="S17" s="2"/>
    </row>
    <row r="18" spans="1:19" x14ac:dyDescent="0.25">
      <c r="A18" s="3">
        <v>701</v>
      </c>
      <c r="B18" s="3" t="s">
        <v>8</v>
      </c>
      <c r="C18" s="3">
        <v>130</v>
      </c>
      <c r="D18" s="13">
        <v>108</v>
      </c>
      <c r="E18" s="13">
        <f t="shared" si="3"/>
        <v>14040</v>
      </c>
      <c r="F18" s="11">
        <v>52</v>
      </c>
      <c r="G18" s="11">
        <f t="shared" si="0"/>
        <v>6760</v>
      </c>
      <c r="H18" s="16">
        <v>70</v>
      </c>
      <c r="I18" s="16">
        <f t="shared" si="4"/>
        <v>9100</v>
      </c>
      <c r="J18" s="15">
        <v>83</v>
      </c>
      <c r="K18" s="15">
        <f t="shared" si="5"/>
        <v>10790</v>
      </c>
      <c r="L18" s="12">
        <v>234.17</v>
      </c>
      <c r="M18" s="12">
        <f t="shared" si="1"/>
        <v>30442.1</v>
      </c>
      <c r="N18" s="14">
        <v>100</v>
      </c>
      <c r="O18" s="14">
        <f t="shared" si="2"/>
        <v>13000</v>
      </c>
      <c r="P18" s="2"/>
      <c r="Q18" s="2"/>
      <c r="R18" s="2"/>
      <c r="S18" s="2"/>
    </row>
    <row r="19" spans="1:19" x14ac:dyDescent="0.25">
      <c r="A19" s="3">
        <v>701.1</v>
      </c>
      <c r="B19" s="3" t="s">
        <v>8</v>
      </c>
      <c r="C19" s="3">
        <v>40</v>
      </c>
      <c r="D19" s="13">
        <v>108</v>
      </c>
      <c r="E19" s="13">
        <f t="shared" si="3"/>
        <v>4320</v>
      </c>
      <c r="F19" s="11">
        <v>52</v>
      </c>
      <c r="G19" s="11">
        <f t="shared" si="0"/>
        <v>2080</v>
      </c>
      <c r="H19" s="16">
        <v>70</v>
      </c>
      <c r="I19" s="16">
        <f t="shared" si="4"/>
        <v>2800</v>
      </c>
      <c r="J19" s="15">
        <v>83</v>
      </c>
      <c r="K19" s="15">
        <f t="shared" si="5"/>
        <v>3320</v>
      </c>
      <c r="L19" s="12">
        <v>208.73</v>
      </c>
      <c r="M19" s="12">
        <f t="shared" si="1"/>
        <v>8349.1999999999989</v>
      </c>
      <c r="N19" s="14">
        <v>125</v>
      </c>
      <c r="O19" s="14">
        <f t="shared" si="2"/>
        <v>5000</v>
      </c>
      <c r="P19" s="2"/>
      <c r="Q19" s="2"/>
      <c r="R19" s="2"/>
      <c r="S19" s="2"/>
    </row>
    <row r="20" spans="1:19" x14ac:dyDescent="0.25">
      <c r="A20" s="3">
        <v>701.2</v>
      </c>
      <c r="B20" s="3" t="s">
        <v>8</v>
      </c>
      <c r="C20" s="3">
        <v>36</v>
      </c>
      <c r="D20" s="13">
        <v>108</v>
      </c>
      <c r="E20" s="13">
        <f t="shared" si="3"/>
        <v>3888</v>
      </c>
      <c r="F20" s="11">
        <v>52</v>
      </c>
      <c r="G20" s="11">
        <f t="shared" si="0"/>
        <v>1872</v>
      </c>
      <c r="H20" s="16">
        <v>0.01</v>
      </c>
      <c r="I20" s="16">
        <f t="shared" si="4"/>
        <v>0.36</v>
      </c>
      <c r="J20" s="15">
        <v>83</v>
      </c>
      <c r="K20" s="15">
        <f t="shared" si="5"/>
        <v>2988</v>
      </c>
      <c r="L20" s="12">
        <v>220.86</v>
      </c>
      <c r="M20" s="12">
        <f t="shared" si="1"/>
        <v>7950.9600000000009</v>
      </c>
      <c r="N20" s="14">
        <v>150</v>
      </c>
      <c r="O20" s="14">
        <f t="shared" si="2"/>
        <v>5400</v>
      </c>
      <c r="P20" s="2"/>
      <c r="Q20" s="2"/>
      <c r="R20" s="2"/>
      <c r="S20" s="2"/>
    </row>
    <row r="21" spans="1:19" x14ac:dyDescent="0.25">
      <c r="A21" s="3">
        <v>703</v>
      </c>
      <c r="B21" s="3" t="s">
        <v>25</v>
      </c>
      <c r="C21" s="3">
        <v>70</v>
      </c>
      <c r="D21" s="13">
        <v>200</v>
      </c>
      <c r="E21" s="13">
        <f t="shared" si="3"/>
        <v>14000</v>
      </c>
      <c r="F21" s="11">
        <v>95</v>
      </c>
      <c r="G21" s="11">
        <f t="shared" si="0"/>
        <v>6650</v>
      </c>
      <c r="H21" s="16">
        <v>140</v>
      </c>
      <c r="I21" s="16">
        <f t="shared" si="4"/>
        <v>9800</v>
      </c>
      <c r="J21" s="15">
        <v>200</v>
      </c>
      <c r="K21" s="15">
        <f t="shared" si="5"/>
        <v>14000</v>
      </c>
      <c r="L21" s="12">
        <v>176.22</v>
      </c>
      <c r="M21" s="12">
        <f t="shared" si="1"/>
        <v>12335.4</v>
      </c>
      <c r="N21" s="14">
        <v>175</v>
      </c>
      <c r="O21" s="14">
        <f t="shared" si="2"/>
        <v>12250</v>
      </c>
      <c r="P21" s="2"/>
      <c r="Q21" s="2"/>
      <c r="R21" s="2"/>
      <c r="S21" s="2"/>
    </row>
    <row r="22" spans="1:19" x14ac:dyDescent="0.25">
      <c r="A22" s="3">
        <v>704</v>
      </c>
      <c r="B22" s="3" t="s">
        <v>7</v>
      </c>
      <c r="C22" s="3">
        <v>30</v>
      </c>
      <c r="D22" s="13">
        <v>100</v>
      </c>
      <c r="E22" s="13">
        <f t="shared" si="3"/>
        <v>3000</v>
      </c>
      <c r="F22" s="11">
        <v>75</v>
      </c>
      <c r="G22" s="11">
        <f t="shared" si="0"/>
        <v>2250</v>
      </c>
      <c r="H22" s="16">
        <v>0.01</v>
      </c>
      <c r="I22" s="16">
        <f t="shared" si="4"/>
        <v>0.3</v>
      </c>
      <c r="J22" s="15">
        <v>60</v>
      </c>
      <c r="K22" s="15">
        <f t="shared" si="5"/>
        <v>1800</v>
      </c>
      <c r="L22" s="12">
        <v>115.87</v>
      </c>
      <c r="M22" s="12">
        <f t="shared" si="1"/>
        <v>3476.1000000000004</v>
      </c>
      <c r="N22" s="14">
        <v>50</v>
      </c>
      <c r="O22" s="14">
        <f t="shared" si="2"/>
        <v>1500</v>
      </c>
      <c r="P22" s="2"/>
      <c r="Q22" s="2"/>
      <c r="R22" s="2"/>
      <c r="S22" s="2"/>
    </row>
    <row r="23" spans="1:19" x14ac:dyDescent="0.25">
      <c r="A23" s="3">
        <v>707.1</v>
      </c>
      <c r="B23" s="3" t="s">
        <v>9</v>
      </c>
      <c r="C23" s="3">
        <v>2</v>
      </c>
      <c r="D23" s="13">
        <v>1500</v>
      </c>
      <c r="E23" s="13">
        <f t="shared" si="3"/>
        <v>3000</v>
      </c>
      <c r="F23" s="11">
        <v>1850</v>
      </c>
      <c r="G23" s="11">
        <f t="shared" si="0"/>
        <v>3700</v>
      </c>
      <c r="H23" s="16">
        <v>2500</v>
      </c>
      <c r="I23" s="16">
        <f t="shared" si="4"/>
        <v>5000</v>
      </c>
      <c r="J23" s="15">
        <v>1500</v>
      </c>
      <c r="K23" s="15">
        <f t="shared" si="5"/>
        <v>3000</v>
      </c>
      <c r="L23" s="12">
        <v>1855.41</v>
      </c>
      <c r="M23" s="12">
        <f t="shared" si="1"/>
        <v>3710.82</v>
      </c>
      <c r="N23" s="14">
        <v>2500</v>
      </c>
      <c r="O23" s="14">
        <f t="shared" si="2"/>
        <v>5000</v>
      </c>
      <c r="P23" s="2"/>
      <c r="Q23" s="2"/>
      <c r="R23" s="2"/>
      <c r="S23" s="2"/>
    </row>
    <row r="24" spans="1:19" x14ac:dyDescent="0.25">
      <c r="A24" s="3">
        <v>707.9</v>
      </c>
      <c r="B24" s="3" t="s">
        <v>9</v>
      </c>
      <c r="C24" s="3">
        <v>6</v>
      </c>
      <c r="D24" s="13">
        <v>500</v>
      </c>
      <c r="E24" s="13">
        <f t="shared" si="3"/>
        <v>3000</v>
      </c>
      <c r="F24" s="11">
        <v>450</v>
      </c>
      <c r="G24" s="11">
        <f t="shared" si="0"/>
        <v>2700</v>
      </c>
      <c r="H24" s="16">
        <v>735</v>
      </c>
      <c r="I24" s="16">
        <f t="shared" si="4"/>
        <v>4410</v>
      </c>
      <c r="J24" s="15">
        <v>550</v>
      </c>
      <c r="K24" s="15">
        <f t="shared" si="5"/>
        <v>3300</v>
      </c>
      <c r="L24" s="12">
        <v>232.29</v>
      </c>
      <c r="M24" s="12">
        <f t="shared" si="1"/>
        <v>1393.74</v>
      </c>
      <c r="N24" s="14">
        <v>2000</v>
      </c>
      <c r="O24" s="14">
        <f t="shared" si="2"/>
        <v>12000</v>
      </c>
      <c r="P24" s="2"/>
      <c r="Q24" s="2"/>
      <c r="R24" s="2"/>
      <c r="S24" s="2"/>
    </row>
    <row r="25" spans="1:19" x14ac:dyDescent="0.25">
      <c r="A25" s="3">
        <v>748</v>
      </c>
      <c r="B25" s="3" t="s">
        <v>5</v>
      </c>
      <c r="C25" s="3">
        <v>1</v>
      </c>
      <c r="D25" s="13">
        <v>5000</v>
      </c>
      <c r="E25" s="13">
        <f t="shared" si="3"/>
        <v>5000</v>
      </c>
      <c r="F25" s="11">
        <v>2500</v>
      </c>
      <c r="G25" s="11">
        <f t="shared" si="0"/>
        <v>2500</v>
      </c>
      <c r="H25" s="16">
        <v>5000</v>
      </c>
      <c r="I25" s="16">
        <f t="shared" si="4"/>
        <v>5000</v>
      </c>
      <c r="J25" s="15">
        <v>7540</v>
      </c>
      <c r="K25" s="15">
        <f t="shared" si="5"/>
        <v>7540</v>
      </c>
      <c r="L25" s="12">
        <v>2700</v>
      </c>
      <c r="M25" s="12">
        <f t="shared" si="1"/>
        <v>2700</v>
      </c>
      <c r="N25" s="14">
        <v>6500</v>
      </c>
      <c r="O25" s="14">
        <f t="shared" si="2"/>
        <v>6500</v>
      </c>
      <c r="P25" s="2"/>
      <c r="Q25" s="2"/>
      <c r="R25" s="2"/>
      <c r="S25" s="2"/>
    </row>
    <row r="26" spans="1:19" x14ac:dyDescent="0.25">
      <c r="A26" s="3">
        <v>751</v>
      </c>
      <c r="B26" s="3" t="s">
        <v>7</v>
      </c>
      <c r="C26" s="3">
        <v>50</v>
      </c>
      <c r="D26" s="13">
        <v>30</v>
      </c>
      <c r="E26" s="13">
        <f t="shared" si="3"/>
        <v>1500</v>
      </c>
      <c r="F26" s="11">
        <v>45</v>
      </c>
      <c r="G26" s="11">
        <f t="shared" si="0"/>
        <v>2250</v>
      </c>
      <c r="H26" s="16">
        <v>154</v>
      </c>
      <c r="I26" s="16">
        <f t="shared" si="4"/>
        <v>7700</v>
      </c>
      <c r="J26" s="15">
        <v>50</v>
      </c>
      <c r="K26" s="15">
        <f t="shared" si="5"/>
        <v>2500</v>
      </c>
      <c r="L26" s="12">
        <v>41.27</v>
      </c>
      <c r="M26" s="12">
        <f t="shared" si="1"/>
        <v>2063.5</v>
      </c>
      <c r="N26" s="14">
        <v>40</v>
      </c>
      <c r="O26" s="14">
        <f t="shared" si="2"/>
        <v>2000</v>
      </c>
      <c r="P26" s="2"/>
      <c r="Q26" s="2"/>
      <c r="R26" s="2"/>
      <c r="S26" s="2"/>
    </row>
    <row r="27" spans="1:19" x14ac:dyDescent="0.25">
      <c r="A27" s="3">
        <v>765</v>
      </c>
      <c r="B27" s="3" t="s">
        <v>8</v>
      </c>
      <c r="C27" s="3">
        <v>400</v>
      </c>
      <c r="D27" s="13">
        <v>1</v>
      </c>
      <c r="E27" s="13">
        <f t="shared" si="3"/>
        <v>400</v>
      </c>
      <c r="F27" s="11">
        <v>7</v>
      </c>
      <c r="G27" s="11">
        <f t="shared" si="0"/>
        <v>2800</v>
      </c>
      <c r="H27" s="16">
        <v>2.5</v>
      </c>
      <c r="I27" s="16">
        <f t="shared" si="4"/>
        <v>1000</v>
      </c>
      <c r="J27" s="15">
        <v>1.5</v>
      </c>
      <c r="K27" s="15">
        <f t="shared" si="5"/>
        <v>600</v>
      </c>
      <c r="L27" s="12">
        <v>1.4</v>
      </c>
      <c r="M27" s="12">
        <f t="shared" si="1"/>
        <v>560</v>
      </c>
      <c r="N27" s="14">
        <v>1</v>
      </c>
      <c r="O27" s="14">
        <f t="shared" si="2"/>
        <v>400</v>
      </c>
      <c r="P27" s="2"/>
      <c r="Q27" s="2"/>
      <c r="R27" s="2"/>
      <c r="S27" s="2"/>
    </row>
    <row r="28" spans="1:19" x14ac:dyDescent="0.25">
      <c r="A28" s="3">
        <v>767.12</v>
      </c>
      <c r="B28" s="3" t="s">
        <v>27</v>
      </c>
      <c r="C28" s="3">
        <v>65</v>
      </c>
      <c r="D28" s="13">
        <v>1</v>
      </c>
      <c r="E28" s="13">
        <f t="shared" si="3"/>
        <v>65</v>
      </c>
      <c r="F28" s="11">
        <v>12</v>
      </c>
      <c r="G28" s="11">
        <f t="shared" si="0"/>
        <v>780</v>
      </c>
      <c r="H28" s="16">
        <v>0.01</v>
      </c>
      <c r="I28" s="16">
        <f t="shared" si="4"/>
        <v>0.65</v>
      </c>
      <c r="J28" s="15">
        <v>1.8</v>
      </c>
      <c r="K28" s="15">
        <f t="shared" si="5"/>
        <v>117</v>
      </c>
      <c r="L28" s="12">
        <v>13.73</v>
      </c>
      <c r="M28" s="32">
        <f t="shared" si="1"/>
        <v>892.45</v>
      </c>
      <c r="N28" s="14">
        <v>10</v>
      </c>
      <c r="O28" s="14">
        <f t="shared" si="2"/>
        <v>650</v>
      </c>
      <c r="P28" s="2"/>
      <c r="Q28" s="2"/>
      <c r="R28" s="2"/>
      <c r="S28" s="2"/>
    </row>
    <row r="29" spans="1:19" x14ac:dyDescent="0.25">
      <c r="A29" s="3">
        <v>776.5</v>
      </c>
      <c r="B29" s="3" t="s">
        <v>9</v>
      </c>
      <c r="C29" s="3">
        <v>9</v>
      </c>
      <c r="D29" s="13">
        <v>300</v>
      </c>
      <c r="E29" s="13">
        <f t="shared" si="3"/>
        <v>2700</v>
      </c>
      <c r="F29" s="11">
        <v>500</v>
      </c>
      <c r="G29" s="11">
        <f t="shared" si="0"/>
        <v>4500</v>
      </c>
      <c r="H29" s="16">
        <v>1200</v>
      </c>
      <c r="I29" s="16">
        <f t="shared" si="4"/>
        <v>10800</v>
      </c>
      <c r="J29" s="15">
        <v>490</v>
      </c>
      <c r="K29" s="15">
        <f t="shared" si="5"/>
        <v>4410</v>
      </c>
      <c r="L29" s="12">
        <v>498.49</v>
      </c>
      <c r="M29" s="12">
        <f t="shared" si="1"/>
        <v>4486.41</v>
      </c>
      <c r="N29" s="14">
        <v>1000</v>
      </c>
      <c r="O29" s="14">
        <f t="shared" si="2"/>
        <v>9000</v>
      </c>
      <c r="P29" s="2"/>
      <c r="Q29" s="2"/>
      <c r="R29" s="2"/>
      <c r="S29" s="2"/>
    </row>
    <row r="30" spans="1:19" x14ac:dyDescent="0.25">
      <c r="A30" s="3">
        <v>780.1</v>
      </c>
      <c r="B30" s="3" t="s">
        <v>9</v>
      </c>
      <c r="C30" s="3">
        <v>27</v>
      </c>
      <c r="D30" s="13">
        <v>50</v>
      </c>
      <c r="E30" s="13">
        <f t="shared" si="3"/>
        <v>1350</v>
      </c>
      <c r="F30" s="11">
        <v>250</v>
      </c>
      <c r="G30" s="11">
        <f t="shared" si="0"/>
        <v>6750</v>
      </c>
      <c r="H30" s="16">
        <v>135</v>
      </c>
      <c r="I30" s="16">
        <f t="shared" si="4"/>
        <v>3645</v>
      </c>
      <c r="J30" s="15">
        <v>90</v>
      </c>
      <c r="K30" s="15">
        <f t="shared" si="5"/>
        <v>2430</v>
      </c>
      <c r="L30" s="12">
        <v>121.99</v>
      </c>
      <c r="M30" s="12">
        <f t="shared" si="1"/>
        <v>3293.73</v>
      </c>
      <c r="N30" s="14">
        <v>250</v>
      </c>
      <c r="O30" s="14">
        <f t="shared" si="2"/>
        <v>6750</v>
      </c>
      <c r="P30" s="2"/>
      <c r="Q30" s="2"/>
      <c r="R30" s="2"/>
      <c r="S30" s="2"/>
    </row>
    <row r="31" spans="1:19" x14ac:dyDescent="0.25">
      <c r="A31" s="3">
        <v>851.1</v>
      </c>
      <c r="B31" s="3" t="s">
        <v>28</v>
      </c>
      <c r="C31" s="3">
        <v>14</v>
      </c>
      <c r="D31" s="13">
        <v>1</v>
      </c>
      <c r="E31" s="31">
        <f t="shared" si="3"/>
        <v>14</v>
      </c>
      <c r="F31" s="11">
        <v>100</v>
      </c>
      <c r="G31" s="11">
        <f t="shared" si="0"/>
        <v>1400</v>
      </c>
      <c r="H31" s="16">
        <v>0.01</v>
      </c>
      <c r="I31" s="16">
        <f t="shared" si="4"/>
        <v>0.14000000000000001</v>
      </c>
      <c r="J31" s="15">
        <v>195</v>
      </c>
      <c r="K31" s="15">
        <f t="shared" si="5"/>
        <v>2730</v>
      </c>
      <c r="L31" s="12">
        <v>280</v>
      </c>
      <c r="M31" s="12">
        <f t="shared" si="1"/>
        <v>3920</v>
      </c>
      <c r="N31" s="14">
        <v>100</v>
      </c>
      <c r="O31" s="14">
        <f t="shared" si="2"/>
        <v>1400</v>
      </c>
      <c r="P31" s="2"/>
      <c r="Q31" s="2"/>
      <c r="R31" s="2"/>
      <c r="S31" s="2"/>
    </row>
    <row r="32" spans="1:19" x14ac:dyDescent="0.25">
      <c r="A32" s="3">
        <v>860.10599999999999</v>
      </c>
      <c r="B32" s="3" t="s">
        <v>27</v>
      </c>
      <c r="C32" s="3">
        <v>450</v>
      </c>
      <c r="D32" s="13">
        <v>1</v>
      </c>
      <c r="E32" s="13">
        <f t="shared" si="3"/>
        <v>450</v>
      </c>
      <c r="F32" s="11">
        <v>3.5</v>
      </c>
      <c r="G32" s="11">
        <f t="shared" si="0"/>
        <v>1575</v>
      </c>
      <c r="H32" s="16">
        <v>0.01</v>
      </c>
      <c r="I32" s="16">
        <f t="shared" si="4"/>
        <v>4.5</v>
      </c>
      <c r="J32" s="15">
        <v>1.9</v>
      </c>
      <c r="K32" s="15">
        <f t="shared" si="5"/>
        <v>855</v>
      </c>
      <c r="L32" s="12">
        <v>0.4</v>
      </c>
      <c r="M32" s="12">
        <f t="shared" si="1"/>
        <v>180</v>
      </c>
      <c r="N32" s="14">
        <v>1</v>
      </c>
      <c r="O32" s="14">
        <f t="shared" si="2"/>
        <v>450</v>
      </c>
      <c r="P32" s="2"/>
      <c r="Q32" s="2"/>
      <c r="R32" s="2"/>
      <c r="S32" s="2"/>
    </row>
    <row r="33" spans="1:19" x14ac:dyDescent="0.25">
      <c r="A33" s="3">
        <v>864.01</v>
      </c>
      <c r="B33" s="3" t="s">
        <v>29</v>
      </c>
      <c r="C33" s="3">
        <v>10</v>
      </c>
      <c r="D33" s="13">
        <v>1</v>
      </c>
      <c r="E33" s="13">
        <f t="shared" si="3"/>
        <v>10</v>
      </c>
      <c r="F33" s="11">
        <v>40</v>
      </c>
      <c r="G33" s="11">
        <f t="shared" si="0"/>
        <v>400</v>
      </c>
      <c r="H33" s="16">
        <v>0.01</v>
      </c>
      <c r="I33" s="16">
        <f t="shared" si="4"/>
        <v>0.1</v>
      </c>
      <c r="J33" s="15">
        <v>89</v>
      </c>
      <c r="K33" s="15">
        <f t="shared" si="5"/>
        <v>890</v>
      </c>
      <c r="L33" s="12">
        <v>2</v>
      </c>
      <c r="M33" s="12">
        <f t="shared" si="1"/>
        <v>20</v>
      </c>
      <c r="N33" s="14">
        <v>50</v>
      </c>
      <c r="O33" s="14">
        <f t="shared" si="2"/>
        <v>500</v>
      </c>
      <c r="P33" s="2"/>
      <c r="Q33" s="2"/>
      <c r="R33" s="2"/>
      <c r="S33" s="2"/>
    </row>
    <row r="34" spans="1:19" x14ac:dyDescent="0.25">
      <c r="A34" s="3">
        <v>865</v>
      </c>
      <c r="B34" s="3" t="s">
        <v>29</v>
      </c>
      <c r="C34" s="3">
        <v>200</v>
      </c>
      <c r="D34" s="13">
        <v>1</v>
      </c>
      <c r="E34" s="13">
        <f t="shared" si="3"/>
        <v>200</v>
      </c>
      <c r="F34" s="11">
        <v>2.5</v>
      </c>
      <c r="G34" s="11">
        <f t="shared" si="0"/>
        <v>500</v>
      </c>
      <c r="H34" s="16">
        <v>0.01</v>
      </c>
      <c r="I34" s="16">
        <f t="shared" si="4"/>
        <v>2</v>
      </c>
      <c r="J34" s="15">
        <v>2</v>
      </c>
      <c r="K34" s="15">
        <f t="shared" si="5"/>
        <v>400</v>
      </c>
      <c r="L34" s="12">
        <v>0.6</v>
      </c>
      <c r="M34" s="12">
        <f t="shared" si="1"/>
        <v>120</v>
      </c>
      <c r="N34" s="14">
        <v>15</v>
      </c>
      <c r="O34" s="14">
        <f t="shared" si="2"/>
        <v>3000</v>
      </c>
      <c r="P34" s="2"/>
      <c r="Q34" s="2"/>
      <c r="R34" s="2"/>
      <c r="S34" s="2"/>
    </row>
    <row r="35" spans="1:19" x14ac:dyDescent="0.25">
      <c r="A35" s="3">
        <v>874</v>
      </c>
      <c r="B35" s="3" t="s">
        <v>9</v>
      </c>
      <c r="C35" s="3">
        <v>1</v>
      </c>
      <c r="D35" s="13">
        <v>100</v>
      </c>
      <c r="E35" s="13">
        <f t="shared" si="3"/>
        <v>100</v>
      </c>
      <c r="F35" s="11">
        <v>500</v>
      </c>
      <c r="G35" s="11">
        <f t="shared" si="0"/>
        <v>500</v>
      </c>
      <c r="H35" s="16">
        <v>200</v>
      </c>
      <c r="I35" s="16">
        <f t="shared" si="4"/>
        <v>200</v>
      </c>
      <c r="J35" s="15">
        <v>150</v>
      </c>
      <c r="K35" s="15">
        <f t="shared" si="5"/>
        <v>150</v>
      </c>
      <c r="L35" s="12">
        <v>212.45</v>
      </c>
      <c r="M35" s="12">
        <f t="shared" si="1"/>
        <v>212.45</v>
      </c>
      <c r="N35" s="14">
        <v>250</v>
      </c>
      <c r="O35" s="14">
        <f t="shared" si="2"/>
        <v>250</v>
      </c>
      <c r="P35" s="2"/>
      <c r="Q35" s="2"/>
      <c r="R35" s="2"/>
      <c r="S35" s="2"/>
    </row>
    <row r="36" spans="1:19" x14ac:dyDescent="0.25">
      <c r="A36" s="3">
        <v>874.5</v>
      </c>
      <c r="B36" s="3" t="s">
        <v>5</v>
      </c>
      <c r="C36" s="3">
        <v>1</v>
      </c>
      <c r="D36" s="13">
        <v>1</v>
      </c>
      <c r="E36" s="13">
        <f t="shared" si="3"/>
        <v>1</v>
      </c>
      <c r="F36" s="11">
        <v>100</v>
      </c>
      <c r="G36" s="11">
        <f t="shared" si="0"/>
        <v>100</v>
      </c>
      <c r="H36" s="16">
        <v>0.01</v>
      </c>
      <c r="I36" s="16">
        <f t="shared" si="4"/>
        <v>0.01</v>
      </c>
      <c r="J36" s="15">
        <v>210</v>
      </c>
      <c r="K36" s="15">
        <f t="shared" si="5"/>
        <v>210</v>
      </c>
      <c r="L36" s="12">
        <v>103.38</v>
      </c>
      <c r="M36" s="12">
        <f t="shared" si="1"/>
        <v>103.38</v>
      </c>
      <c r="N36" s="14">
        <v>500</v>
      </c>
      <c r="O36" s="14">
        <f t="shared" si="2"/>
        <v>500</v>
      </c>
      <c r="P36" s="2"/>
      <c r="Q36" s="2"/>
      <c r="R36" s="2"/>
      <c r="S36" s="2"/>
    </row>
    <row r="37" spans="1:19" x14ac:dyDescent="0.25">
      <c r="A37" s="1" t="s">
        <v>11</v>
      </c>
      <c r="B37" s="1"/>
      <c r="C37" s="1"/>
      <c r="D37" s="7"/>
      <c r="E37" s="7">
        <f>SUM(E3:E36)</f>
        <v>98193</v>
      </c>
      <c r="F37" s="5"/>
      <c r="G37" s="5">
        <f>SUM(G3:G36)</f>
        <v>108928</v>
      </c>
      <c r="H37" s="10"/>
      <c r="I37" s="10">
        <f>SUM(I3:I36)</f>
        <v>115700.36</v>
      </c>
      <c r="J37" s="9"/>
      <c r="K37" s="9">
        <f>SUM(K3:K36)</f>
        <v>117734</v>
      </c>
      <c r="L37" s="6"/>
      <c r="M37" s="6">
        <f>SUM(M3:M36)</f>
        <v>139012.79000000004</v>
      </c>
      <c r="N37" s="8"/>
      <c r="O37" s="8">
        <f>SUM(O3:O36)</f>
        <v>156792.75</v>
      </c>
      <c r="P37" s="2"/>
      <c r="Q37" s="2"/>
      <c r="R37" s="2"/>
      <c r="S37" s="2"/>
    </row>
    <row r="38" spans="1:19" x14ac:dyDescent="0.25">
      <c r="P38" s="2"/>
      <c r="Q38" s="2"/>
      <c r="R38" s="2"/>
      <c r="S38" s="2"/>
    </row>
    <row r="39" spans="1:19" x14ac:dyDescent="0.25">
      <c r="P39" s="2"/>
      <c r="Q39" s="2"/>
      <c r="R39" s="2"/>
      <c r="S39" s="2"/>
    </row>
    <row r="40" spans="1:19" x14ac:dyDescent="0.25">
      <c r="D40" s="31" t="s">
        <v>36</v>
      </c>
      <c r="E40" s="27"/>
      <c r="F40" s="27"/>
      <c r="G40" s="27"/>
      <c r="H40" s="27"/>
      <c r="I40" s="27"/>
      <c r="J40" s="27"/>
      <c r="K40" s="27"/>
      <c r="P40" s="2"/>
      <c r="Q40" s="2"/>
      <c r="R40" s="2"/>
      <c r="S40" s="2"/>
    </row>
    <row r="41" spans="1:19" x14ac:dyDescent="0.25">
      <c r="D41" s="33"/>
      <c r="E41" s="33"/>
      <c r="F41" s="33"/>
      <c r="G41" s="33"/>
      <c r="H41" s="33"/>
      <c r="I41" s="33"/>
      <c r="J41" s="33"/>
      <c r="K41" s="33"/>
      <c r="P41" s="2"/>
      <c r="Q41" s="2"/>
      <c r="R41" s="2"/>
      <c r="S41" s="2"/>
    </row>
    <row r="42" spans="1:19" x14ac:dyDescent="0.25">
      <c r="P42" s="2"/>
      <c r="Q42" s="2"/>
      <c r="R42" s="2"/>
      <c r="S42" s="2"/>
    </row>
    <row r="43" spans="1:19" x14ac:dyDescent="0.25">
      <c r="D43" s="32" t="s">
        <v>37</v>
      </c>
      <c r="E43" s="34"/>
      <c r="F43" s="34"/>
      <c r="G43" s="34"/>
      <c r="H43" s="34"/>
      <c r="I43" s="34"/>
      <c r="J43" s="34"/>
      <c r="K43" s="34"/>
      <c r="P43" s="2"/>
      <c r="Q43" s="2"/>
      <c r="R43" s="2"/>
      <c r="S43" s="2"/>
    </row>
    <row r="44" spans="1:19" x14ac:dyDescent="0.25">
      <c r="P44" s="2"/>
      <c r="Q44" s="2"/>
      <c r="R44" s="2"/>
      <c r="S44" s="2"/>
    </row>
    <row r="45" spans="1:19" x14ac:dyDescent="0.25">
      <c r="P45" s="2"/>
      <c r="Q45" s="2"/>
      <c r="R45" s="2"/>
      <c r="S45" s="2"/>
    </row>
    <row r="46" spans="1:19" x14ac:dyDescent="0.25">
      <c r="P46" s="2"/>
      <c r="Q46" s="2"/>
      <c r="R46" s="2"/>
      <c r="S46" s="2"/>
    </row>
    <row r="47" spans="1:19" x14ac:dyDescent="0.25">
      <c r="P47" s="2"/>
      <c r="Q47" s="2"/>
      <c r="R47" s="2"/>
      <c r="S47" s="2"/>
    </row>
    <row r="48" spans="1:19" x14ac:dyDescent="0.25">
      <c r="P48" s="2"/>
      <c r="Q48" s="2"/>
      <c r="R48" s="2"/>
      <c r="S48" s="2"/>
    </row>
  </sheetData>
  <phoneticPr fontId="0" type="noConversion"/>
  <pageMargins left="0.7" right="0.7" top="0.75" bottom="0.75" header="0.3" footer="0.3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B35" sqref="B35"/>
    </sheetView>
  </sheetViews>
  <sheetFormatPr defaultRowHeight="15" x14ac:dyDescent="0.25"/>
  <cols>
    <col min="1" max="1" width="19.28515625" customWidth="1"/>
    <col min="2" max="2" width="19" customWidth="1"/>
    <col min="3" max="3" width="17.85546875" customWidth="1"/>
    <col min="4" max="4" width="18.28515625" customWidth="1"/>
    <col min="5" max="5" width="17.85546875" customWidth="1"/>
  </cols>
  <sheetData>
    <row r="1" spans="1:4" x14ac:dyDescent="0.25">
      <c r="A1" s="23" t="s">
        <v>19</v>
      </c>
      <c r="B1" s="2"/>
    </row>
    <row r="2" spans="1:4" x14ac:dyDescent="0.25">
      <c r="A2" s="23" t="s">
        <v>20</v>
      </c>
      <c r="B2" s="2"/>
    </row>
    <row r="3" spans="1:4" x14ac:dyDescent="0.25">
      <c r="A3" s="2"/>
      <c r="B3" s="2"/>
    </row>
    <row r="4" spans="1:4" x14ac:dyDescent="0.25">
      <c r="A4" s="30" t="s">
        <v>21</v>
      </c>
      <c r="B4" s="30" t="s">
        <v>22</v>
      </c>
    </row>
    <row r="5" spans="1:4" x14ac:dyDescent="0.25">
      <c r="A5" s="25" t="s">
        <v>18</v>
      </c>
      <c r="B5" s="24" t="e">
        <f>Detail!#REF!</f>
        <v>#REF!</v>
      </c>
    </row>
    <row r="6" spans="1:4" x14ac:dyDescent="0.25">
      <c r="A6" s="25" t="s">
        <v>14</v>
      </c>
      <c r="B6" s="24" t="e">
        <f>Detail!#REF!</f>
        <v>#REF!</v>
      </c>
    </row>
    <row r="7" spans="1:4" x14ac:dyDescent="0.25">
      <c r="A7" s="25" t="s">
        <v>15</v>
      </c>
      <c r="B7" s="24" t="e">
        <f>Detail!#REF!</f>
        <v>#REF!</v>
      </c>
    </row>
    <row r="8" spans="1:4" x14ac:dyDescent="0.25">
      <c r="A8" s="25" t="s">
        <v>12</v>
      </c>
      <c r="B8" s="24">
        <f>Detail!M37</f>
        <v>139012.79000000004</v>
      </c>
    </row>
    <row r="9" spans="1:4" x14ac:dyDescent="0.25">
      <c r="A9" s="25" t="s">
        <v>24</v>
      </c>
      <c r="B9" s="24">
        <f>Detail!O37</f>
        <v>156792.75</v>
      </c>
    </row>
    <row r="10" spans="1:4" x14ac:dyDescent="0.25">
      <c r="A10" s="25" t="s">
        <v>13</v>
      </c>
      <c r="B10" s="24" t="e">
        <f>Detail!#REF!</f>
        <v>#REF!</v>
      </c>
    </row>
    <row r="11" spans="1:4" x14ac:dyDescent="0.25">
      <c r="A11" s="25" t="s">
        <v>16</v>
      </c>
      <c r="B11" s="24" t="e">
        <f>Detail!#REF!</f>
        <v>#REF!</v>
      </c>
    </row>
    <row r="12" spans="1:4" x14ac:dyDescent="0.25">
      <c r="A12" s="27" t="s">
        <v>23</v>
      </c>
      <c r="B12" s="24">
        <f>Detail!G37</f>
        <v>108928</v>
      </c>
    </row>
    <row r="14" spans="1:4" x14ac:dyDescent="0.25">
      <c r="A14" s="30" t="s">
        <v>21</v>
      </c>
      <c r="B14" s="30" t="s">
        <v>22</v>
      </c>
      <c r="C14" s="30" t="s">
        <v>17</v>
      </c>
      <c r="D14" s="30" t="s">
        <v>11</v>
      </c>
    </row>
    <row r="15" spans="1:4" x14ac:dyDescent="0.25">
      <c r="A15" s="28" t="s">
        <v>18</v>
      </c>
      <c r="B15" s="29" t="e">
        <f>B5</f>
        <v>#REF!</v>
      </c>
      <c r="C15" s="29" t="e">
        <f>Detail!#REF!</f>
        <v>#REF!</v>
      </c>
      <c r="D15" s="29" t="e">
        <f t="shared" ref="D15:D22" si="0">B15+C15</f>
        <v>#REF!</v>
      </c>
    </row>
    <row r="16" spans="1:4" x14ac:dyDescent="0.25">
      <c r="A16" s="28" t="s">
        <v>14</v>
      </c>
      <c r="B16" s="29" t="e">
        <f>B6</f>
        <v>#REF!</v>
      </c>
      <c r="C16" s="29" t="e">
        <f>Detail!#REF!</f>
        <v>#REF!</v>
      </c>
      <c r="D16" s="29" t="e">
        <f t="shared" si="0"/>
        <v>#REF!</v>
      </c>
    </row>
    <row r="17" spans="1:5" x14ac:dyDescent="0.25">
      <c r="A17" s="28" t="s">
        <v>15</v>
      </c>
      <c r="B17" s="29" t="e">
        <f>B7</f>
        <v>#REF!</v>
      </c>
      <c r="C17" s="29" t="e">
        <f>Detail!#REF!</f>
        <v>#REF!</v>
      </c>
      <c r="D17" s="29" t="e">
        <f t="shared" si="0"/>
        <v>#REF!</v>
      </c>
    </row>
    <row r="18" spans="1:5" x14ac:dyDescent="0.25">
      <c r="A18" s="28" t="s">
        <v>24</v>
      </c>
      <c r="B18" s="29">
        <f>B9</f>
        <v>156792.75</v>
      </c>
      <c r="C18" s="29" t="e">
        <f>Detail!#REF!</f>
        <v>#REF!</v>
      </c>
      <c r="D18" s="29" t="e">
        <f t="shared" si="0"/>
        <v>#REF!</v>
      </c>
    </row>
    <row r="19" spans="1:5" x14ac:dyDescent="0.25">
      <c r="A19" s="28" t="s">
        <v>12</v>
      </c>
      <c r="B19" s="29">
        <f>B8</f>
        <v>139012.79000000004</v>
      </c>
      <c r="C19" s="29" t="e">
        <f>Detail!#REF!</f>
        <v>#REF!</v>
      </c>
      <c r="D19" s="29" t="e">
        <f t="shared" si="0"/>
        <v>#REF!</v>
      </c>
    </row>
    <row r="20" spans="1:5" x14ac:dyDescent="0.25">
      <c r="A20" s="28" t="s">
        <v>16</v>
      </c>
      <c r="B20" s="29" t="e">
        <f>B11</f>
        <v>#REF!</v>
      </c>
      <c r="C20" s="29" t="e">
        <f>Detail!#REF!</f>
        <v>#REF!</v>
      </c>
      <c r="D20" s="29" t="e">
        <f t="shared" si="0"/>
        <v>#REF!</v>
      </c>
    </row>
    <row r="21" spans="1:5" x14ac:dyDescent="0.25">
      <c r="A21" s="28" t="s">
        <v>13</v>
      </c>
      <c r="B21" s="29" t="e">
        <f>B10</f>
        <v>#REF!</v>
      </c>
      <c r="C21" s="29" t="e">
        <f>Detail!#REF!</f>
        <v>#REF!</v>
      </c>
      <c r="D21" s="29" t="e">
        <f t="shared" si="0"/>
        <v>#REF!</v>
      </c>
    </row>
    <row r="22" spans="1:5" x14ac:dyDescent="0.25">
      <c r="A22" s="28" t="s">
        <v>23</v>
      </c>
      <c r="B22" s="29">
        <f>B12</f>
        <v>108928</v>
      </c>
      <c r="C22" s="29" t="e">
        <f>Detail!#REF!</f>
        <v>#REF!</v>
      </c>
      <c r="D22" s="29" t="e">
        <f t="shared" si="0"/>
        <v>#REF!</v>
      </c>
    </row>
    <row r="24" spans="1:5" x14ac:dyDescent="0.25">
      <c r="A24" s="30" t="s">
        <v>21</v>
      </c>
      <c r="B24" s="30" t="s">
        <v>22</v>
      </c>
      <c r="C24" s="30" t="s">
        <v>17</v>
      </c>
      <c r="D24" s="26" t="s">
        <v>10</v>
      </c>
      <c r="E24" s="26" t="s">
        <v>11</v>
      </c>
    </row>
    <row r="25" spans="1:5" x14ac:dyDescent="0.25">
      <c r="A25" s="28" t="s">
        <v>18</v>
      </c>
      <c r="B25" s="29" t="e">
        <f t="shared" ref="B25:C32" si="1">B15</f>
        <v>#REF!</v>
      </c>
      <c r="C25" s="29" t="e">
        <f t="shared" si="1"/>
        <v>#REF!</v>
      </c>
      <c r="D25" s="29" t="e">
        <f>Detail!#REF!</f>
        <v>#REF!</v>
      </c>
      <c r="E25" s="29" t="e">
        <f t="shared" ref="E25:E32" si="2">B25+C25+D25</f>
        <v>#REF!</v>
      </c>
    </row>
    <row r="26" spans="1:5" x14ac:dyDescent="0.25">
      <c r="A26" s="28" t="s">
        <v>14</v>
      </c>
      <c r="B26" s="29" t="e">
        <f t="shared" si="1"/>
        <v>#REF!</v>
      </c>
      <c r="C26" s="29" t="e">
        <f t="shared" si="1"/>
        <v>#REF!</v>
      </c>
      <c r="D26" s="29" t="e">
        <f>Detail!#REF!</f>
        <v>#REF!</v>
      </c>
      <c r="E26" s="29" t="e">
        <f t="shared" si="2"/>
        <v>#REF!</v>
      </c>
    </row>
    <row r="27" spans="1:5" x14ac:dyDescent="0.25">
      <c r="A27" s="28" t="s">
        <v>15</v>
      </c>
      <c r="B27" s="29" t="e">
        <f t="shared" si="1"/>
        <v>#REF!</v>
      </c>
      <c r="C27" s="29" t="e">
        <f t="shared" si="1"/>
        <v>#REF!</v>
      </c>
      <c r="D27" s="29" t="e">
        <f>Detail!#REF!</f>
        <v>#REF!</v>
      </c>
      <c r="E27" s="29" t="e">
        <f t="shared" si="2"/>
        <v>#REF!</v>
      </c>
    </row>
    <row r="28" spans="1:5" x14ac:dyDescent="0.25">
      <c r="A28" s="28" t="s">
        <v>24</v>
      </c>
      <c r="B28" s="29">
        <f t="shared" si="1"/>
        <v>156792.75</v>
      </c>
      <c r="C28" s="29" t="e">
        <f t="shared" si="1"/>
        <v>#REF!</v>
      </c>
      <c r="D28" s="29" t="e">
        <f>Detail!#REF!</f>
        <v>#REF!</v>
      </c>
      <c r="E28" s="29" t="e">
        <f t="shared" si="2"/>
        <v>#REF!</v>
      </c>
    </row>
    <row r="29" spans="1:5" x14ac:dyDescent="0.25">
      <c r="A29" s="28" t="s">
        <v>12</v>
      </c>
      <c r="B29" s="29">
        <f t="shared" si="1"/>
        <v>139012.79000000004</v>
      </c>
      <c r="C29" s="29" t="e">
        <f t="shared" si="1"/>
        <v>#REF!</v>
      </c>
      <c r="D29" s="29" t="e">
        <f>Detail!#REF!</f>
        <v>#REF!</v>
      </c>
      <c r="E29" s="29" t="e">
        <f t="shared" si="2"/>
        <v>#REF!</v>
      </c>
    </row>
    <row r="30" spans="1:5" x14ac:dyDescent="0.25">
      <c r="A30" s="28" t="s">
        <v>16</v>
      </c>
      <c r="B30" s="29" t="e">
        <f t="shared" si="1"/>
        <v>#REF!</v>
      </c>
      <c r="C30" s="29" t="e">
        <f t="shared" si="1"/>
        <v>#REF!</v>
      </c>
      <c r="D30" s="29" t="e">
        <f>Detail!#REF!</f>
        <v>#REF!</v>
      </c>
      <c r="E30" s="29" t="e">
        <f t="shared" si="2"/>
        <v>#REF!</v>
      </c>
    </row>
    <row r="31" spans="1:5" x14ac:dyDescent="0.25">
      <c r="A31" s="28" t="s">
        <v>13</v>
      </c>
      <c r="B31" s="29" t="e">
        <f t="shared" si="1"/>
        <v>#REF!</v>
      </c>
      <c r="C31" s="29" t="e">
        <f t="shared" si="1"/>
        <v>#REF!</v>
      </c>
      <c r="D31" s="29" t="e">
        <f>Detail!#REF!</f>
        <v>#REF!</v>
      </c>
      <c r="E31" s="29" t="e">
        <f t="shared" si="2"/>
        <v>#REF!</v>
      </c>
    </row>
    <row r="32" spans="1:5" x14ac:dyDescent="0.25">
      <c r="A32" s="28" t="s">
        <v>23</v>
      </c>
      <c r="B32" s="29">
        <f t="shared" si="1"/>
        <v>108928</v>
      </c>
      <c r="C32" s="29" t="e">
        <f t="shared" si="1"/>
        <v>#REF!</v>
      </c>
      <c r="D32" s="29" t="e">
        <f>Detail!#REF!</f>
        <v>#REF!</v>
      </c>
      <c r="E32" s="29" t="e">
        <f t="shared" si="2"/>
        <v>#REF!</v>
      </c>
    </row>
  </sheetData>
  <phoneticPr fontId="0" type="noConversion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</vt:lpstr>
      <vt:lpstr>Results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Whitney Haskell</dc:creator>
  <cp:lastModifiedBy>Whitney Haskell</cp:lastModifiedBy>
  <cp:lastPrinted>2016-07-18T13:06:32Z</cp:lastPrinted>
  <dcterms:created xsi:type="dcterms:W3CDTF">2015-08-27T15:59:54Z</dcterms:created>
  <dcterms:modified xsi:type="dcterms:W3CDTF">2016-07-18T13:07:50Z</dcterms:modified>
</cp:coreProperties>
</file>